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B10" i="2" l="1"/>
  <c r="C10" i="2"/>
  <c r="D43" i="2" l="1"/>
  <c r="B44" i="2"/>
  <c r="B15" i="2" l="1"/>
  <c r="C44" i="2" l="1"/>
  <c r="D22" i="2" l="1"/>
  <c r="D20" i="2"/>
  <c r="D19" i="2"/>
  <c r="D18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24" i="2"/>
  <c r="B52" i="2" l="1"/>
  <c r="D29" i="2" l="1"/>
  <c r="D26" i="2"/>
  <c r="C16" i="2" l="1"/>
  <c r="D16" i="2" s="1"/>
  <c r="D27" i="2" l="1"/>
  <c r="D37" i="2" l="1"/>
  <c r="D24" i="2" l="1"/>
  <c r="D35" i="2" l="1"/>
  <c r="D40" i="2" l="1"/>
  <c r="D34" i="2" l="1"/>
  <c r="D36" i="2"/>
  <c r="D38" i="2"/>
  <c r="D39" i="2"/>
  <c r="D41" i="2"/>
  <c r="D42" i="2"/>
  <c r="B6" i="2" l="1"/>
  <c r="D6" i="2" s="1"/>
  <c r="C5" i="2"/>
  <c r="C32" i="2" s="1"/>
  <c r="C45" i="2" l="1"/>
  <c r="B5" i="2"/>
  <c r="D5" i="2" s="1"/>
  <c r="D44" i="2"/>
  <c r="B32" i="2" l="1"/>
  <c r="B45" i="2" s="1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<sst xmlns="http://schemas.openxmlformats.org/spreadsheetml/2006/main" count="55" uniqueCount="55">
  <si>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</si>
  <si>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</si>
  <si>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</si>
  <si>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</si>
  <si>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</si>
  <si>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</si>
  <si>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</si>
  <si>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</si>
  <si>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</si>
  <si>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</si>
  <si>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</si>
  <si>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</si>
  <si>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</si>
  <si>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</si>
  <si>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</si>
  <si>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</si>
  <si>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</si>
  <si>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</si>
  <si>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</si>
  <si>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</si>
  <si>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</si>
  <si>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</si>
  <si>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</si>
  <si>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</si>
  <si>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</si>
  <si>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</si>
  <si>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</si>
  <si>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</si>
  <si>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</si>
  <si>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</si>
  <si>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</si>
  <si>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</si>
  <si>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</si>
  <si>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</si>
  <si>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</si>
  <si>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</si>
  <si>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</si>
  <si>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</si>
  <si>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</si>
  <si>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</si>
  <si>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</si>
  <si>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</si>
  <si>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</si>
  <si>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</si>
  <si>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</si>
  <si>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</si>
  <si>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</si>
  <si>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</si>
  <si>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</si>
  <si>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2023 год</t>
  </si>
  <si>
    <t xml:space="preserve">             Информация об исполнении  бюджета МО "Город Майкоп"
 на 1 марта 2023 года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</si>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</sst>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6" fillId="0" borderId="0" xfId="0" applyNumberFormat="1" applyFont="1" applyFill="1"/>
    <xf numFmtId="0" fontId="46" fillId="0" borderId="0" xfId="0" applyFont="1" applyFill="1" applyBorder="1" applyAlignment="1">
      <alignment wrapText="1"/>
    </xf>
    <xf numFmtId="168" fontId="59" fillId="0" borderId="0" xfId="920" applyNumberFormat="1" applyFont="1" applyFill="1" applyBorder="1" applyAlignment="1" applyProtection="1">
      <alignment horizontal="right" shrinkToFit="1"/>
    </xf>
    <xf numFmtId="43" fontId="46" fillId="0" borderId="0" xfId="920" applyFont="1" applyFill="1" applyBorder="1" applyAlignment="1">
      <alignment horizontal="right"/>
    </xf>
    <xf numFmtId="164" fontId="46" fillId="0" borderId="0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164" fontId="46" fillId="0" borderId="0" xfId="0" applyNumberFormat="1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4" fontId="46" fillId="0" borderId="0" xfId="825" applyNumberFormat="1" applyFont="1" applyFill="1" applyBorder="1" applyProtection="1">
      <alignment horizontal="right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0" borderId="71" xfId="920" applyNumberFormat="1" applyFont="1" applyFill="1" applyBorder="1" applyAlignment="1">
      <alignment wrapText="1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2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 applyProtection="1">
      <alignment wrapText="1"/>
    </xf>
    <xf numFmtId="168" fontId="46" fillId="0" borderId="74" xfId="920" applyNumberFormat="1" applyFont="1" applyFill="1" applyBorder="1" applyAlignment="1" applyProtection="1">
      <alignment horizontal="right" shrinkToFit="1"/>
    </xf>
    <xf numFmtId="166" fontId="46" fillId="0" borderId="2" xfId="920" applyNumberFormat="1" applyFont="1" applyFill="1" applyBorder="1" applyAlignment="1">
      <alignment wrapText="1"/>
    </xf>
    <xf numFmtId="168" fontId="58" fillId="0" borderId="2" xfId="920" applyNumberFormat="1" applyFont="1" applyFill="1" applyBorder="1" applyAlignment="1" applyProtection="1"/>
    <xf numFmtId="166" fontId="45" fillId="0" borderId="2" xfId="920" applyNumberFormat="1" applyFont="1" applyFill="1" applyBorder="1" applyAlignment="1">
      <alignment wrapText="1"/>
    </xf>
    <xf numFmtId="168" fontId="45" fillId="0" borderId="74" xfId="920" applyNumberFormat="1" applyFont="1" applyFill="1" applyBorder="1"/>
    <xf numFmtId="166" fontId="46" fillId="0" borderId="2" xfId="920" applyNumberFormat="1" applyFont="1" applyFill="1" applyBorder="1"/>
    <xf numFmtId="164" fontId="45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/>
    <xf numFmtId="168" fontId="46" fillId="0" borderId="74" xfId="920" applyNumberFormat="1" applyFont="1" applyFill="1" applyBorder="1"/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/>
    </xf>
    <xf numFmtId="164" fontId="45" fillId="37" borderId="2" xfId="0" applyNumberFormat="1" applyFont="1" applyFill="1" applyBorder="1" applyAlignment="1">
      <alignment horizontal="center" wrapText="1"/>
    </xf>
    <xf numFmtId="164" fontId="45" fillId="37" borderId="2" xfId="0" applyNumberFormat="1" applyFont="1" applyFill="1" applyBorder="1"/>
    <xf numFmtId="164" fontId="45" fillId="37" borderId="71" xfId="0" applyNumberFormat="1" applyFont="1" applyFill="1" applyBorder="1"/>
    <xf numFmtId="164" fontId="45" fillId="37" borderId="2" xfId="0" applyNumberFormat="1" applyFont="1" applyFill="1" applyBorder="1" applyAlignment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 applyAlignment="1">
      <alignment wrapText="1"/>
    </xf>
    <xf numFmtId="164" fontId="46" fillId="37" borderId="2" xfId="0" applyNumberFormat="1" applyFont="1" applyFill="1" applyBorder="1" applyAlignment="1">
      <alignment wrapText="1"/>
    </xf>
    <xf numFmtId="164" fontId="46" fillId="37" borderId="1" xfId="272" applyNumberFormat="1" applyFont="1" applyFill="1" applyProtection="1">
      <alignment horizontal="right"/>
    </xf>
    <xf numFmtId="164" fontId="46" fillId="37" borderId="72" xfId="272" applyNumberFormat="1" applyFont="1" applyFill="1" applyBorder="1" applyProtection="1">
      <alignment horizontal="right"/>
    </xf>
    <xf numFmtId="164" fontId="46" fillId="37" borderId="2" xfId="0" applyNumberFormat="1" applyFont="1" applyFill="1" applyBorder="1" applyAlignment="1">
      <alignment horizontal="right"/>
    </xf>
    <xf numFmtId="164" fontId="46" fillId="37" borderId="74" xfId="0" applyNumberFormat="1" applyFont="1" applyFill="1" applyBorder="1" applyAlignment="1">
      <alignment horizontal="right"/>
    </xf>
    <xf numFmtId="164" fontId="46" fillId="37" borderId="2" xfId="0" applyNumberFormat="1" applyFont="1" applyFill="1" applyBorder="1"/>
    <xf numFmtId="164" fontId="60" fillId="37" borderId="2" xfId="0" applyNumberFormat="1" applyFont="1" applyFill="1" applyBorder="1" applyAlignment="1">
      <alignment wrapText="1"/>
    </xf>
    <xf numFmtId="164" fontId="46" fillId="37" borderId="73" xfId="0" applyNumberFormat="1" applyFont="1" applyFill="1" applyBorder="1" applyAlignment="1">
      <alignment wrapText="1"/>
    </xf>
    <xf numFmtId="164" fontId="46" fillId="37" borderId="3" xfId="272" applyNumberFormat="1" applyFont="1" applyFill="1" applyBorder="1" applyProtection="1">
      <alignment horizontal="right"/>
    </xf>
    <xf numFmtId="164" fontId="46" fillId="37" borderId="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vertical="center"/>
    </xf>
    <xf numFmtId="4" fontId="25" fillId="0" borderId="0" xfId="216" applyNumberFormat="1" applyFill="1" applyBorder="1" applyAlignment="1" applyProtection="1">
      <alignment horizontal="right"/>
    </xf>
    <xf numFmtId="167" fontId="46" fillId="0" borderId="71" xfId="920" applyNumberFormat="1" applyFont="1" applyFill="1" applyBorder="1" applyAlignment="1" applyProtection="1">
      <alignment horizontal="right"/>
    </xf>
    <xf numFmtId="167" fontId="46" fillId="0" borderId="77" xfId="920" applyNumberFormat="1" applyFont="1" applyFill="1" applyBorder="1" applyAlignment="1" applyProtection="1">
      <alignment horizontal="right"/>
    </xf>
    <xf numFmtId="164" fontId="45" fillId="0" borderId="71" xfId="0" applyNumberFormat="1" applyFont="1" applyFill="1" applyBorder="1"/>
    <xf numFmtId="4" fontId="24" fillId="0" borderId="0" xfId="104" applyNumberFormat="1" applyFill="1" applyBorder="1" applyAlignment="1" applyProtection="1">
      <alignment horizontal="right"/>
    </xf>
    <xf numFmtId="4" fontId="25" fillId="0" borderId="83" xfId="216" applyNumberFormat="1" applyFill="1" applyBorder="1" applyAlignment="1" applyProtection="1">
      <alignment horizontal="right"/>
    </xf>
    <xf numFmtId="4" fontId="24" fillId="0" borderId="83" xfId="104" applyNumberFormat="1" applyFill="1" applyBorder="1" applyAlignment="1" applyProtection="1">
      <alignment horizontal="right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zoomScale="120" zoomScaleNormal="120" workbookViewId="0">
      <pane xSplit="1" ySplit="4" topLeftCell="B45" activePane="bottomRight" state="frozen"/>
      <selection pane="topRight" activeCell="B1" sqref="B1"/>
      <selection pane="bottomLeft" activeCell="A5" sqref="A5"/>
      <selection pane="bottomRight" activeCell="B54" sqref="B54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6" t="s">
        <v>50</v>
      </c>
      <c r="B1" s="76"/>
      <c r="C1" s="76"/>
      <c r="D1" s="76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38" t="s">
        <v>49</v>
      </c>
      <c r="C3" s="38" t="s">
        <v>0</v>
      </c>
      <c r="D3" s="38" t="s">
        <v>1</v>
      </c>
    </row>
    <row r="4" spans="1:6" x14ac:dyDescent="0.25">
      <c r="A4" s="74" t="s">
        <v>8</v>
      </c>
      <c r="B4" s="74"/>
      <c r="C4" s="74"/>
      <c r="D4" s="75"/>
    </row>
    <row r="5" spans="1:6" ht="15.6" customHeight="1" x14ac:dyDescent="0.25">
      <c r="A5" s="40" t="s">
        <v>35</v>
      </c>
      <c r="B5" s="41">
        <f>B6+B16</f>
        <v>2018431.7</v>
      </c>
      <c r="C5" s="42">
        <f>C6+C16</f>
        <v>33963.599999999999</v>
      </c>
      <c r="D5" s="43">
        <f t="shared" ref="D5:D10" si="0">C5/B5*100</f>
        <v>1.6826727404251527</v>
      </c>
    </row>
    <row r="6" spans="1:6" x14ac:dyDescent="0.25">
      <c r="A6" s="40" t="s">
        <v>24</v>
      </c>
      <c r="B6" s="44">
        <f>B7+B8+B9+B10+B15</f>
        <v>1870300</v>
      </c>
      <c r="C6" s="45">
        <f>C7+C8+C9+C10+C15</f>
        <v>7719.9999999999991</v>
      </c>
      <c r="D6" s="43">
        <f t="shared" si="0"/>
        <v>0.41276800513286632</v>
      </c>
      <c r="E6" s="5"/>
      <c r="F6" s="5"/>
    </row>
    <row r="7" spans="1:6" x14ac:dyDescent="0.25">
      <c r="A7" s="46" t="s">
        <v>3</v>
      </c>
      <c r="B7" s="47">
        <v>985268</v>
      </c>
      <c r="C7" s="48">
        <v>-746.5</v>
      </c>
      <c r="D7" s="49">
        <f t="shared" si="0"/>
        <v>-7.5766187473864974E-2</v>
      </c>
    </row>
    <row r="8" spans="1:6" ht="30" customHeight="1" x14ac:dyDescent="0.25">
      <c r="A8" s="46" t="s">
        <v>4</v>
      </c>
      <c r="B8" s="47">
        <v>44525</v>
      </c>
      <c r="C8" s="48">
        <v>4815.5</v>
      </c>
      <c r="D8" s="49">
        <f t="shared" si="0"/>
        <v>10.815272318921954</v>
      </c>
    </row>
    <row r="9" spans="1:6" ht="19.899999999999999" customHeight="1" x14ac:dyDescent="0.25">
      <c r="A9" s="46" t="s">
        <v>46</v>
      </c>
      <c r="B9" s="47">
        <v>548632</v>
      </c>
      <c r="C9" s="47">
        <v>-7159.1</v>
      </c>
      <c r="D9" s="50">
        <f t="shared" si="0"/>
        <v>-1.3049001881042304</v>
      </c>
    </row>
    <row r="10" spans="1:6" ht="19.899999999999999" customHeight="1" x14ac:dyDescent="0.25">
      <c r="A10" s="46" t="s">
        <v>29</v>
      </c>
      <c r="B10" s="47">
        <f>B12+B13+B14</f>
        <v>254071</v>
      </c>
      <c r="C10" s="47">
        <f>C12+C13+C14</f>
        <v>6667.4</v>
      </c>
      <c r="D10" s="49">
        <f t="shared" si="0"/>
        <v>2.6242270861294674</v>
      </c>
    </row>
    <row r="11" spans="1:6" ht="17.45" customHeight="1" x14ac:dyDescent="0.25">
      <c r="A11" s="46" t="s">
        <v>30</v>
      </c>
      <c r="B11" s="51"/>
      <c r="C11" s="51"/>
      <c r="D11" s="51"/>
    </row>
    <row r="12" spans="1:6" x14ac:dyDescent="0.25">
      <c r="A12" s="52" t="s">
        <v>51</v>
      </c>
      <c r="B12" s="47">
        <v>76467</v>
      </c>
      <c r="C12" s="47">
        <v>1639.9</v>
      </c>
      <c r="D12" s="49">
        <f t="shared" ref="D12:D20" si="1">C12/B12*100</f>
        <v>2.1445852459230781</v>
      </c>
      <c r="F12" s="6"/>
    </row>
    <row r="13" spans="1:6" x14ac:dyDescent="0.25">
      <c r="A13" s="52" t="s">
        <v>52</v>
      </c>
      <c r="B13" s="47">
        <v>107438</v>
      </c>
      <c r="C13" s="47">
        <v>3864.9</v>
      </c>
      <c r="D13" s="49">
        <f t="shared" si="1"/>
        <v>3.5973305534354698</v>
      </c>
      <c r="F13" s="6"/>
    </row>
    <row r="14" spans="1:6" x14ac:dyDescent="0.25">
      <c r="A14" s="52" t="s">
        <v>53</v>
      </c>
      <c r="B14" s="47">
        <v>70166</v>
      </c>
      <c r="C14" s="47">
        <v>1162.5999999999999</v>
      </c>
      <c r="D14" s="49">
        <f t="shared" si="1"/>
        <v>1.6569278567967392</v>
      </c>
      <c r="F14" s="6"/>
    </row>
    <row r="15" spans="1:6" x14ac:dyDescent="0.25">
      <c r="A15" s="46" t="s">
        <v>47</v>
      </c>
      <c r="B15" s="47">
        <f>10162+27642</f>
        <v>37804</v>
      </c>
      <c r="C15" s="47">
        <v>4142.7</v>
      </c>
      <c r="D15" s="51">
        <f t="shared" si="1"/>
        <v>10.958364194265156</v>
      </c>
      <c r="F15" s="6"/>
    </row>
    <row r="16" spans="1:6" x14ac:dyDescent="0.25">
      <c r="A16" s="40" t="s">
        <v>25</v>
      </c>
      <c r="B16" s="41">
        <f>B17+B18+B19+B20+B22+B23</f>
        <v>148131.69999999998</v>
      </c>
      <c r="C16" s="41">
        <f>SUM(C17:C23)</f>
        <v>26243.599999999999</v>
      </c>
      <c r="D16" s="41">
        <f t="shared" si="1"/>
        <v>17.716396962972816</v>
      </c>
    </row>
    <row r="17" spans="1:8" ht="45" x14ac:dyDescent="0.25">
      <c r="A17" s="46" t="s">
        <v>26</v>
      </c>
      <c r="B17" s="47">
        <v>90458</v>
      </c>
      <c r="C17" s="47">
        <v>14508</v>
      </c>
      <c r="D17" s="47">
        <f t="shared" si="1"/>
        <v>16.038382453735437</v>
      </c>
    </row>
    <row r="18" spans="1:8" ht="28.5" customHeight="1" x14ac:dyDescent="0.25">
      <c r="A18" s="46" t="s">
        <v>27</v>
      </c>
      <c r="B18" s="47">
        <v>8923</v>
      </c>
      <c r="C18" s="47">
        <v>1008.3</v>
      </c>
      <c r="D18" s="47">
        <f t="shared" si="1"/>
        <v>11.300011206993164</v>
      </c>
      <c r="G18" s="7"/>
    </row>
    <row r="19" spans="1:8" ht="27.75" customHeight="1" x14ac:dyDescent="0.25">
      <c r="A19" s="46" t="s">
        <v>54</v>
      </c>
      <c r="B19" s="47">
        <v>6455</v>
      </c>
      <c r="C19" s="47">
        <v>1954.7</v>
      </c>
      <c r="D19" s="47">
        <f t="shared" si="1"/>
        <v>30.281951975213012</v>
      </c>
      <c r="G19" s="7"/>
    </row>
    <row r="20" spans="1:8" ht="29.25" customHeight="1" x14ac:dyDescent="0.25">
      <c r="A20" s="53" t="s">
        <v>5</v>
      </c>
      <c r="B20" s="54">
        <v>37738.300000000003</v>
      </c>
      <c r="C20" s="54">
        <v>6872</v>
      </c>
      <c r="D20" s="54">
        <f t="shared" si="1"/>
        <v>18.209617285357314</v>
      </c>
    </row>
    <row r="21" spans="1:8" hidden="1" x14ac:dyDescent="0.25">
      <c r="A21" s="46" t="s">
        <v>41</v>
      </c>
      <c r="B21" s="55"/>
      <c r="C21" s="55"/>
      <c r="D21" s="55"/>
    </row>
    <row r="22" spans="1:8" x14ac:dyDescent="0.25">
      <c r="A22" s="46" t="s">
        <v>6</v>
      </c>
      <c r="B22" s="55">
        <v>4557.3999999999996</v>
      </c>
      <c r="C22" s="55">
        <v>1900.6</v>
      </c>
      <c r="D22" s="55">
        <f>C22/B22*100</f>
        <v>41.703602931496029</v>
      </c>
    </row>
    <row r="23" spans="1:8" x14ac:dyDescent="0.25">
      <c r="A23" s="46" t="s">
        <v>28</v>
      </c>
      <c r="B23" s="55">
        <v>0</v>
      </c>
      <c r="C23" s="55">
        <v>0</v>
      </c>
      <c r="D23" s="55">
        <v>0</v>
      </c>
    </row>
    <row r="24" spans="1:8" x14ac:dyDescent="0.25">
      <c r="A24" s="22" t="s">
        <v>7</v>
      </c>
      <c r="B24" s="23">
        <f>SUM(B25:B31)</f>
        <v>3639801.9</v>
      </c>
      <c r="C24" s="23">
        <f>SUM(C25:C31)</f>
        <v>674062.9</v>
      </c>
      <c r="D24" s="24">
        <f>C24/B24*100</f>
        <v>18.519219411364119</v>
      </c>
      <c r="E24" s="5"/>
      <c r="F24" s="5"/>
    </row>
    <row r="25" spans="1:8" ht="14.25" hidden="1" customHeight="1" x14ac:dyDescent="0.25">
      <c r="A25" s="25" t="s">
        <v>36</v>
      </c>
      <c r="B25" s="26"/>
      <c r="C25" s="26"/>
      <c r="D25" s="27"/>
      <c r="E25" s="8"/>
      <c r="F25" s="8"/>
    </row>
    <row r="26" spans="1:8" x14ac:dyDescent="0.25">
      <c r="A26" s="25" t="s">
        <v>38</v>
      </c>
      <c r="B26" s="26">
        <v>1997849.3</v>
      </c>
      <c r="C26" s="26">
        <v>264852.7</v>
      </c>
      <c r="D26" s="27">
        <f>C26/B26*100</f>
        <v>13.256890797519114</v>
      </c>
      <c r="E26" s="58"/>
      <c r="F26" s="58"/>
    </row>
    <row r="27" spans="1:8" x14ac:dyDescent="0.25">
      <c r="A27" s="25" t="s">
        <v>37</v>
      </c>
      <c r="B27" s="26">
        <v>1575254.3</v>
      </c>
      <c r="C27" s="26">
        <v>380116.2</v>
      </c>
      <c r="D27" s="27">
        <f>C27/B27*100</f>
        <v>24.13046579209465</v>
      </c>
      <c r="E27" s="58"/>
      <c r="F27" s="58"/>
    </row>
    <row r="28" spans="1:8" x14ac:dyDescent="0.25">
      <c r="A28" s="25" t="s">
        <v>39</v>
      </c>
      <c r="B28" s="26">
        <v>66698.3</v>
      </c>
      <c r="C28" s="26">
        <v>10150</v>
      </c>
      <c r="D28" s="27"/>
      <c r="E28" s="58"/>
      <c r="F28" s="58"/>
    </row>
    <row r="29" spans="1:8" ht="30" hidden="1" x14ac:dyDescent="0.25">
      <c r="A29" s="28" t="s">
        <v>48</v>
      </c>
      <c r="B29" s="29"/>
      <c r="C29" s="29"/>
      <c r="D29" s="27" t="e">
        <f t="shared" ref="D29" si="2">C29/B29*100</f>
        <v>#DIV/0!</v>
      </c>
      <c r="E29" s="11"/>
      <c r="F29" s="10"/>
    </row>
    <row r="30" spans="1:8" ht="45" x14ac:dyDescent="0.25">
      <c r="A30" s="30" t="s">
        <v>42</v>
      </c>
      <c r="B30" s="26"/>
      <c r="C30" s="31">
        <v>26074.2</v>
      </c>
      <c r="D30" s="27"/>
      <c r="E30" s="9"/>
      <c r="F30" s="58"/>
    </row>
    <row r="31" spans="1:8" ht="44.25" customHeight="1" x14ac:dyDescent="0.25">
      <c r="A31" s="30" t="s">
        <v>40</v>
      </c>
      <c r="B31" s="26"/>
      <c r="C31" s="29">
        <v>-7130.2</v>
      </c>
      <c r="D31" s="27"/>
      <c r="E31" s="11"/>
      <c r="F31" s="58"/>
    </row>
    <row r="32" spans="1:8" x14ac:dyDescent="0.25">
      <c r="A32" s="32" t="s">
        <v>31</v>
      </c>
      <c r="B32" s="33">
        <f>B24+B5</f>
        <v>5658233.5999999996</v>
      </c>
      <c r="C32" s="33">
        <f>C5+C24</f>
        <v>708026.5</v>
      </c>
      <c r="D32" s="24"/>
      <c r="E32" s="12"/>
      <c r="F32" s="13"/>
      <c r="G32" s="14"/>
      <c r="H32" s="15"/>
    </row>
    <row r="33" spans="1:8" ht="17.45" customHeight="1" x14ac:dyDescent="0.25">
      <c r="A33" s="65" t="s">
        <v>9</v>
      </c>
      <c r="B33" s="66"/>
      <c r="C33" s="66"/>
      <c r="D33" s="67"/>
      <c r="E33" s="15"/>
      <c r="F33" s="15"/>
    </row>
    <row r="34" spans="1:8" x14ac:dyDescent="0.25">
      <c r="A34" s="30" t="s">
        <v>10</v>
      </c>
      <c r="B34" s="37">
        <v>334337.2</v>
      </c>
      <c r="C34" s="37">
        <v>32597.200000000001</v>
      </c>
      <c r="D34" s="59">
        <f t="shared" ref="D34:D44" si="3">C34/B34*100</f>
        <v>9.7497975098194267</v>
      </c>
      <c r="E34" s="63"/>
      <c r="F34" s="58"/>
    </row>
    <row r="35" spans="1:8" ht="29.25" customHeight="1" x14ac:dyDescent="0.25">
      <c r="A35" s="30" t="s">
        <v>11</v>
      </c>
      <c r="B35" s="37">
        <v>59526.400000000001</v>
      </c>
      <c r="C35" s="37">
        <v>4853</v>
      </c>
      <c r="D35" s="59">
        <f>C35/B35*100</f>
        <v>8.1526851951403074</v>
      </c>
      <c r="E35" s="63"/>
      <c r="F35" s="58"/>
    </row>
    <row r="36" spans="1:8" x14ac:dyDescent="0.25">
      <c r="A36" s="30" t="s">
        <v>12</v>
      </c>
      <c r="B36" s="37">
        <v>806912.1</v>
      </c>
      <c r="C36" s="37">
        <v>268356.3</v>
      </c>
      <c r="D36" s="59">
        <f t="shared" si="3"/>
        <v>33.25719121078987</v>
      </c>
      <c r="E36" s="63"/>
      <c r="F36" s="58"/>
    </row>
    <row r="37" spans="1:8" x14ac:dyDescent="0.25">
      <c r="A37" s="30" t="s">
        <v>13</v>
      </c>
      <c r="B37" s="37">
        <v>1168207.2</v>
      </c>
      <c r="C37" s="37">
        <v>47353.599999999999</v>
      </c>
      <c r="D37" s="59">
        <f t="shared" si="3"/>
        <v>4.0535274906711756</v>
      </c>
      <c r="E37" s="63"/>
      <c r="F37" s="58"/>
    </row>
    <row r="38" spans="1:8" x14ac:dyDescent="0.25">
      <c r="A38" s="30" t="s">
        <v>14</v>
      </c>
      <c r="B38" s="37">
        <v>2756812.4</v>
      </c>
      <c r="C38" s="37">
        <v>478769.1</v>
      </c>
      <c r="D38" s="59">
        <f t="shared" si="3"/>
        <v>17.366763875554245</v>
      </c>
      <c r="E38" s="63"/>
      <c r="F38" s="58"/>
    </row>
    <row r="39" spans="1:8" x14ac:dyDescent="0.25">
      <c r="A39" s="30" t="s">
        <v>15</v>
      </c>
      <c r="B39" s="37">
        <v>229176.1</v>
      </c>
      <c r="C39" s="37">
        <v>33864.699999999997</v>
      </c>
      <c r="D39" s="59">
        <f t="shared" si="3"/>
        <v>14.77671537302537</v>
      </c>
      <c r="E39" s="63"/>
      <c r="F39" s="58"/>
    </row>
    <row r="40" spans="1:8" x14ac:dyDescent="0.25">
      <c r="A40" s="30" t="s">
        <v>16</v>
      </c>
      <c r="B40" s="37">
        <v>279013.09999999998</v>
      </c>
      <c r="C40" s="37">
        <v>16358.1</v>
      </c>
      <c r="D40" s="59">
        <f t="shared" si="3"/>
        <v>5.8628429991279987</v>
      </c>
      <c r="E40" s="63"/>
      <c r="F40" s="58"/>
    </row>
    <row r="41" spans="1:8" x14ac:dyDescent="0.25">
      <c r="A41" s="30" t="s">
        <v>17</v>
      </c>
      <c r="B41" s="37">
        <v>82410.399999999994</v>
      </c>
      <c r="C41" s="37">
        <v>14587.5</v>
      </c>
      <c r="D41" s="59">
        <f>C41/B41*100</f>
        <v>17.701042586857969</v>
      </c>
      <c r="E41" s="63"/>
      <c r="F41" s="58"/>
    </row>
    <row r="42" spans="1:8" x14ac:dyDescent="0.25">
      <c r="A42" s="34" t="s">
        <v>18</v>
      </c>
      <c r="B42" s="37">
        <v>19599.099999999999</v>
      </c>
      <c r="C42" s="37">
        <v>1552.6</v>
      </c>
      <c r="D42" s="59">
        <f>C42/B42*100</f>
        <v>7.9217923271986983</v>
      </c>
      <c r="E42" s="63"/>
      <c r="F42" s="58"/>
      <c r="G42" s="15"/>
      <c r="H42" s="18"/>
    </row>
    <row r="43" spans="1:8" ht="29.25" customHeight="1" x14ac:dyDescent="0.25">
      <c r="A43" s="30" t="s">
        <v>19</v>
      </c>
      <c r="B43" s="37">
        <v>29198.799999999999</v>
      </c>
      <c r="C43" s="37">
        <v>44</v>
      </c>
      <c r="D43" s="60">
        <f>C43/B43*100</f>
        <v>0.15069112429277914</v>
      </c>
      <c r="E43" s="63"/>
      <c r="F43" s="58"/>
      <c r="G43" s="15"/>
      <c r="H43" s="18"/>
    </row>
    <row r="44" spans="1:8" ht="20.25" customHeight="1" x14ac:dyDescent="0.25">
      <c r="A44" s="35" t="s">
        <v>20</v>
      </c>
      <c r="B44" s="33">
        <f>B43+B42+B41+B40+B39+B38+B37+B36+B35+B34</f>
        <v>5765192.7999999998</v>
      </c>
      <c r="C44" s="33">
        <f>C43+C42+C41+C40+C39+C38+C37+C36+C35+C34</f>
        <v>898336.09999999986</v>
      </c>
      <c r="D44" s="61">
        <f t="shared" si="3"/>
        <v>15.582065182624941</v>
      </c>
      <c r="E44" s="64"/>
      <c r="F44" s="62"/>
      <c r="G44" s="17"/>
    </row>
    <row r="45" spans="1:8" ht="29.25" x14ac:dyDescent="0.25">
      <c r="A45" s="35" t="s">
        <v>45</v>
      </c>
      <c r="B45" s="33">
        <f>B32-B44</f>
        <v>-106959.20000000019</v>
      </c>
      <c r="C45" s="33">
        <f>C32-C44</f>
        <v>-190309.59999999986</v>
      </c>
      <c r="D45" s="36"/>
      <c r="E45" s="19"/>
      <c r="F45" s="19"/>
      <c r="G45" s="20"/>
    </row>
    <row r="46" spans="1:8" ht="12" customHeight="1" x14ac:dyDescent="0.25">
      <c r="A46" s="68" t="s">
        <v>33</v>
      </c>
      <c r="B46" s="69"/>
      <c r="C46" s="69"/>
      <c r="D46" s="70"/>
      <c r="E46" s="16"/>
      <c r="F46" s="21"/>
      <c r="G46" s="15"/>
    </row>
    <row r="47" spans="1:8" ht="9.75" customHeight="1" x14ac:dyDescent="0.25">
      <c r="A47" s="71"/>
      <c r="B47" s="72"/>
      <c r="C47" s="72"/>
      <c r="D47" s="73"/>
      <c r="E47" s="15"/>
      <c r="F47" s="15"/>
    </row>
    <row r="48" spans="1:8" ht="15" customHeight="1" x14ac:dyDescent="0.25">
      <c r="A48" s="35" t="s">
        <v>21</v>
      </c>
      <c r="B48" s="39" t="s">
        <v>44</v>
      </c>
      <c r="C48" s="2"/>
      <c r="D48" s="2"/>
    </row>
    <row r="49" spans="1:4" x14ac:dyDescent="0.25">
      <c r="A49" s="56" t="s">
        <v>22</v>
      </c>
      <c r="B49" s="2"/>
      <c r="C49" s="2"/>
      <c r="D49" s="2"/>
    </row>
    <row r="50" spans="1:4" ht="32.25" customHeight="1" x14ac:dyDescent="0.25">
      <c r="A50" s="56" t="s">
        <v>43</v>
      </c>
      <c r="B50" s="57">
        <v>991285.5</v>
      </c>
      <c r="C50" s="2"/>
      <c r="D50" s="2"/>
    </row>
    <row r="51" spans="1:4" x14ac:dyDescent="0.25">
      <c r="A51" s="56" t="s">
        <v>34</v>
      </c>
      <c r="B51" s="2"/>
      <c r="C51" s="2"/>
      <c r="D51" s="2"/>
    </row>
    <row r="52" spans="1:4" x14ac:dyDescent="0.25">
      <c r="A52" s="35" t="s">
        <v>23</v>
      </c>
      <c r="B52" s="2">
        <f>B49+B50</f>
        <v>991285.5</v>
      </c>
      <c r="C52" s="2"/>
      <c r="D52" s="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Ситникова И.В.</cp:lastModifiedBy>
  <cp:lastPrinted>2023-03-07T06:55:57Z</cp:lastPrinted>
  <dcterms:created xsi:type="dcterms:W3CDTF">2014-09-16T05:33:49Z</dcterms:created>
  <dcterms:modified xsi:type="dcterms:W3CDTF">2023-03-07T08:38:25Z</dcterms:modified>
</cp:coreProperties>
</file>